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https://civittacom-my.sharepoint.com/personal/reelika_luhtaru_civitta_com/Documents/Helen ja Reelika/Heaolutehnoloogiad/Hindamiskomisjoni materjalid 20.04.2026/Protokoll/allkirjastamisele/"/>
    </mc:Choice>
  </mc:AlternateContent>
  <xr:revisionPtr revIDLastSave="12" documentId="8_{B0AC85B1-D2B9-42A9-9786-C21091CF9045}" xr6:coauthVersionLast="47" xr6:coauthVersionMax="47" xr10:uidLastSave="{95D47541-179F-7946-91B4-990F86844A47}"/>
  <bookViews>
    <workbookView xWindow="-37560" yWindow="3700" windowWidth="35840" windowHeight="17960" xr2:uid="{00000000-000D-0000-FFFF-FFFF00000000}"/>
  </bookViews>
  <sheets>
    <sheet name="Koondtabel" sheetId="2" r:id="rId1"/>
  </sheets>
  <definedNames>
    <definedName name="_xlnm._FilterDatabase" localSheetId="0" hidden="1">Koondtabel!$B$3:$L$3</definedName>
  </definedNames>
  <calcPr calcId="191028"/>
  <customWorkbookViews>
    <customWorkbookView name="Filter 1" guid="{E8316D8F-B4C8-442B-B70C-E5E4433DC597}" maximized="1" windowWidth="0" windowHeight="0" activeSheetId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4s8ziKl+reL/SYupaykZHvjwlTKP2Pwa24J07ASZysI="/>
    </ext>
  </extLst>
</workbook>
</file>

<file path=xl/calcChain.xml><?xml version="1.0" encoding="utf-8"?>
<calcChain xmlns="http://schemas.openxmlformats.org/spreadsheetml/2006/main">
  <c r="O3" i="2" l="1"/>
  <c r="K4" i="2" l="1"/>
  <c r="K5" i="2" l="1"/>
  <c r="K6" i="2" s="1"/>
  <c r="K7" i="2" l="1"/>
  <c r="K8" i="2" l="1"/>
  <c r="K9" i="2" l="1"/>
  <c r="K10" i="2" l="1"/>
  <c r="K11" i="2" l="1"/>
  <c r="K12" i="2" l="1"/>
  <c r="K13" i="2" s="1"/>
  <c r="K14" i="2" s="1"/>
  <c r="K15" i="2" l="1"/>
  <c r="K16" i="2" l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l="1"/>
  <c r="K32" i="2" s="1"/>
  <c r="K33" i="2" s="1"/>
  <c r="K34" i="2" s="1"/>
  <c r="K35" i="2" s="1"/>
  <c r="K36" i="2" s="1"/>
  <c r="K37" i="2" s="1"/>
  <c r="K38" i="2" s="1"/>
  <c r="K39" i="2" s="1"/>
  <c r="K40" i="2" s="1"/>
  <c r="K41" i="2" s="1"/>
  <c r="K42" i="2" s="1"/>
  <c r="K43" i="2" s="1"/>
  <c r="K44" i="2" s="1"/>
  <c r="K45" i="2" s="1"/>
  <c r="K46" i="2" s="1"/>
  <c r="K47" i="2" s="1"/>
  <c r="K48" i="2" s="1"/>
  <c r="K49" i="2" s="1"/>
  <c r="K50" i="2" s="1"/>
  <c r="K51" i="2" s="1"/>
  <c r="K52" i="2" s="1"/>
  <c r="K53" i="2" s="1"/>
  <c r="K54" i="2" s="1"/>
  <c r="O4" i="2"/>
</calcChain>
</file>

<file path=xl/sharedStrings.xml><?xml version="1.0" encoding="utf-8"?>
<sst xmlns="http://schemas.openxmlformats.org/spreadsheetml/2006/main" count="236" uniqueCount="166">
  <si>
    <t>Taotluste pingerida</t>
  </si>
  <si>
    <t>Koht pingereas</t>
  </si>
  <si>
    <t>Projekt</t>
  </si>
  <si>
    <t>Taotleja</t>
  </si>
  <si>
    <t>Komisjoni poolt antud 1. kriteeriumi hinne</t>
  </si>
  <si>
    <t>Mitu korda saanud mõnele kriteeriumile hinde 2 või alla 2</t>
  </si>
  <si>
    <t>2021-2027.4.01.26-0081</t>
  </si>
  <si>
    <t>Kaugseirel põhineva koduse toe teenusmudeli väljatöötamine</t>
  </si>
  <si>
    <t>NordJob OÜ</t>
  </si>
  <si>
    <t>Toetusfondi jääk pärast toetuste tasumist</t>
  </si>
  <si>
    <t>2021-2027.4.01.26-0134</t>
  </si>
  <si>
    <t>Kõneroboti integreerimine tervisejuhtimisse</t>
  </si>
  <si>
    <t>Sihtasutus Viljandi Haigla</t>
  </si>
  <si>
    <t>2021-2027.4.01.26-0138</t>
  </si>
  <si>
    <t>KoduTaastus - kodupõhise kardioloogilise taastusravi teenusmudel</t>
  </si>
  <si>
    <t>Lifeyear OÜ</t>
  </si>
  <si>
    <t>2021-2027.4.01.26-0082</t>
  </si>
  <si>
    <t xml:space="preserve">Kukkumisriskiga vanemaealiste elustiilinõustamise sekkumisprogramm </t>
  </si>
  <si>
    <t>2021-2027.4.01.26-0088</t>
  </si>
  <si>
    <t>Andmepõhise integreeritud kaughoolduslahenduse väljatöötamine ja piloteerimine Eesti kohalikes omavalitsustes</t>
  </si>
  <si>
    <t>Rehasoft OÜ</t>
  </si>
  <si>
    <t>2021-2027.4.01.26-0121</t>
  </si>
  <si>
    <t>Kroonilise haavandi ägenemise ennetus - hoolduskoormuse vähendamine integreeritud teekonna abil</t>
  </si>
  <si>
    <t>Dermtest OÜ</t>
  </si>
  <si>
    <t>2021-2027.4.01.26-0132</t>
  </si>
  <si>
    <t>Koduse taastusravi ja füsioteraapia teenuse arendamine Elva Haigla vanemaealistele patsientidele</t>
  </si>
  <si>
    <t>Sihtasutus Elva Haigla</t>
  </si>
  <si>
    <t>2021-2027.4.01.26-0112</t>
  </si>
  <si>
    <t>HELLI AAC piloteerimine haigla–rehabilitatsioon–kodu teenusetrajektooris</t>
  </si>
  <si>
    <t>Siran Tech OÜ</t>
  </si>
  <si>
    <t>2021-2027.4.01.26-0098</t>
  </si>
  <si>
    <t>Digitaalne heaolutehnoloogia lahendus, mis aitab ennetada liikumisvõime langust</t>
  </si>
  <si>
    <t>OÜ FitSphere</t>
  </si>
  <si>
    <t>2021-2027.4.01.26-0102</t>
  </si>
  <si>
    <t>HELPA – operatiivne tugiplatvorm psüühiliste erivajadustega inimeste iseseisva toimetuleku toetamiseks</t>
  </si>
  <si>
    <t>Solve et Coagula Osaühing</t>
  </si>
  <si>
    <t>2021-2027.4.01.26-0147</t>
  </si>
  <si>
    <t>Kaugjälgimise teenusmudel kardiovaskulaarse riski varajaseks hindamiseks (KVERET)</t>
  </si>
  <si>
    <t>Tartu Tervishoiu Kõrgkool</t>
  </si>
  <si>
    <t>2021-2027.4.01.26-0125</t>
  </si>
  <si>
    <t>Activate 65+ - digipõhine teenusmudel eakate funktsionaalse iseseisvuse ja liikumisaktiivsuse toetamiseks</t>
  </si>
  <si>
    <t>Activate Health OÜ</t>
  </si>
  <si>
    <t>2021-2027.4.01.26-0110</t>
  </si>
  <si>
    <t>Üksilduse leevendamise ennetusplatvorm ELDER</t>
  </si>
  <si>
    <t>Brand Manual OÜ</t>
  </si>
  <si>
    <t>2021-2027.4.01.26-0092</t>
  </si>
  <si>
    <t>Heaolutehnoloogiate rakendamine iseseisva toimetuleku toetamiseks hoolekandevaldkonnas</t>
  </si>
  <si>
    <t>Saue Sotsiaalkeskus</t>
  </si>
  <si>
    <t>2021-2027.4.01.26-0123</t>
  </si>
  <si>
    <t>Ravimikasutuse ja ravijärgimuse parandamine kodukliendile</t>
  </si>
  <si>
    <t>Hoole Eesti OÜ</t>
  </si>
  <si>
    <t>2021-2027.4.01.26-0130</t>
  </si>
  <si>
    <t>Platvorm tööjõu, eakate ja sensorite haldamiseks ning seda toetava teenusmudeli arendamine</t>
  </si>
  <si>
    <t>LEVER DESIGN OÜ</t>
  </si>
  <si>
    <t>2021-2027.4.01.26-0078</t>
  </si>
  <si>
    <t>Onkoloogika veebiplatvorm vähipatsientidele</t>
  </si>
  <si>
    <t>Onkoloogika MTÜ</t>
  </si>
  <si>
    <t>2021-2027.4.01.26-0095</t>
  </si>
  <si>
    <t>Koduse patsiendi töölaud</t>
  </si>
  <si>
    <t>Proud Engineers Consulting OÜ</t>
  </si>
  <si>
    <t>2021-2027.4.01.26-0093</t>
  </si>
  <si>
    <t>Pedaalid- nutikas lahendus eakate liikumisharjumuste kujundamiseks ja iseseisvuse hoidmiseks</t>
  </si>
  <si>
    <t>Vunkit OÜ</t>
  </si>
  <si>
    <t>2021-2027.4.01.26-0116</t>
  </si>
  <si>
    <t>Tehnoloogiapõhine kodune taastusravi teenus akuutsete ja krooniliste haigustega täiskasvanutele ja eakatele</t>
  </si>
  <si>
    <t>Medicum Taastusravi OÜ</t>
  </si>
  <si>
    <t>2021-2027.4.01.26-0069</t>
  </si>
  <si>
    <t>Hooldusteenuste ühisplatvorm</t>
  </si>
  <si>
    <t>Viljandi Vallavalitsus</t>
  </si>
  <si>
    <t>2021-2027.4.01.26-0104</t>
  </si>
  <si>
    <t>INIMESE ABISTAMINE KODUS: KODUÕENDUSE JA SOTSIAALTEENUSTE TERVIKMUDEL</t>
  </si>
  <si>
    <t>Aktsiaselts Medicum Tervishoiuteenused</t>
  </si>
  <si>
    <t>2021-2027.4.01.26-0113</t>
  </si>
  <si>
    <t>Paikkondlik Integreeritud Koduteenuste Koostööplatvorm (PIKK)</t>
  </si>
  <si>
    <t>2021-2027.4.01.26-0115</t>
  </si>
  <si>
    <t>Digitaalse modulaarse koduhoolduse platvormi arendamine</t>
  </si>
  <si>
    <t>Elora Keila Haigla AS</t>
  </si>
  <si>
    <t>2021-2027.4.01.26-0128</t>
  </si>
  <si>
    <t>AI-põhine digitaalne suhtluskaaslane eakatele</t>
  </si>
  <si>
    <t>WiseProcess OÜ</t>
  </si>
  <si>
    <t>2021-2027.4.01.26-0099</t>
  </si>
  <si>
    <t>Digitaalne otsustustugi neelamis- ja toitumisprobleemide ennetamiseks</t>
  </si>
  <si>
    <t>MTÜ Neelamis- Ja Toitumistugi</t>
  </si>
  <si>
    <t>2021-2027.4.01.26-0107</t>
  </si>
  <si>
    <t>Menken OÜ - Koordineeritud patsienditeekond pärast vähi sõeluuringut</t>
  </si>
  <si>
    <t>Menken OÜ</t>
  </si>
  <si>
    <t>2021-2027.4.01.26-0109</t>
  </si>
  <si>
    <t>Eakate koduse toimetuleku toetamise ja suhtluse võimaldamise digilahendus</t>
  </si>
  <si>
    <t>Industry62 OÜ</t>
  </si>
  <si>
    <t>2021-2027.4.01.26-0101</t>
  </si>
  <si>
    <t>Televiisori põhise heaolutehnoloogia arendamine</t>
  </si>
  <si>
    <t>Osaühing Ei</t>
  </si>
  <si>
    <t/>
  </si>
  <si>
    <t>2021-2027.4.01.26-0091</t>
  </si>
  <si>
    <t>CareTwin</t>
  </si>
  <si>
    <t>Eldycare OÜ</t>
  </si>
  <si>
    <t>2021-2027.4.01.26-0097</t>
  </si>
  <si>
    <t>Hoolekande teenusplatvorm</t>
  </si>
  <si>
    <t>Meditech Estonia OÜ</t>
  </si>
  <si>
    <t>2021-2027.4.01.26-0127</t>
  </si>
  <si>
    <t>Taastusravi insuldiravis</t>
  </si>
  <si>
    <t>I-Wellnest PTE LTD</t>
  </si>
  <si>
    <t>2021-2027.4.01.26-0141</t>
  </si>
  <si>
    <t xml:space="preserve">AI põhine eakate ja üksikinimeste heaolu seire süsteem </t>
  </si>
  <si>
    <t>Datacom Group Osaühing</t>
  </si>
  <si>
    <t>2021-2027.4.01.26-0089</t>
  </si>
  <si>
    <t>CareMentor mudeli väljatöötamine erivajadusega täisealistele inimestele</t>
  </si>
  <si>
    <t>CareMate OÜ</t>
  </si>
  <si>
    <t>2021-2027.4.01.26-0135</t>
  </si>
  <si>
    <t>NeuroPath Home</t>
  </si>
  <si>
    <t>OÜ Cognuse</t>
  </si>
  <si>
    <t>2021-2027.4.01.26-0136</t>
  </si>
  <si>
    <t>StrokePath</t>
  </si>
  <si>
    <t>2021-2027.4.01.26-0139</t>
  </si>
  <si>
    <t>"Minimajakad" - Teisik häirenupu andmete täiendamine minimajakate vahel liikumise andmetega inimese hättasattumise ja asukoha edukamaks tuvastamiseks</t>
  </si>
  <si>
    <t>Tikstek OÜ</t>
  </si>
  <si>
    <t>2021-2027.4.01.26-0070</t>
  </si>
  <si>
    <t>CareMap - tehnoloogiapõhine, AI otsustustoega hoolduslahendus</t>
  </si>
  <si>
    <t>Mediservice OÜ</t>
  </si>
  <si>
    <t>2021-2027.4.01.26-0075</t>
  </si>
  <si>
    <t>AktivS digitaalse geriaatrilise heaolutehnoloogia lahenduse arendamine ja kasutuselevõtt</t>
  </si>
  <si>
    <t>VIV Living Tervisemaja OÜ</t>
  </si>
  <si>
    <t>2021-2027.4.01.26-0073</t>
  </si>
  <si>
    <t>SafeSteps Home</t>
  </si>
  <si>
    <t>2021-2027.4.01.26-0111</t>
  </si>
  <si>
    <t>VitalWatch</t>
  </si>
  <si>
    <t>SeDx Valdus Osaühing</t>
  </si>
  <si>
    <t>2021-2027.4.01.26-0137</t>
  </si>
  <si>
    <t>Giveget - aitamise, jagamise ja koostöö platvorm kogukondadele</t>
  </si>
  <si>
    <t>Giveget OÜ</t>
  </si>
  <si>
    <t>2021-2027.4.01.26-0118</t>
  </si>
  <si>
    <t>ÕnneTV - Heaolu ja funktsionaalne võimekus eakatele</t>
  </si>
  <si>
    <t>Koalakaru OÜ</t>
  </si>
  <si>
    <t>2021-2027.4.01.26-0143</t>
  </si>
  <si>
    <t>Sotsiaalne kiirabi</t>
  </si>
  <si>
    <t>Mittetulundusühing SAFE</t>
  </si>
  <si>
    <t>2021-2027.4.01.26-0144</t>
  </si>
  <si>
    <t xml:space="preserve">Virtuaalreaalsusel põhinev kogemusplatvorm eakate aitamiseks </t>
  </si>
  <si>
    <t>Baltic Industrial OÜ</t>
  </si>
  <si>
    <t>2021-2027.4.01.26-0145</t>
  </si>
  <si>
    <t>Vaataringi</t>
  </si>
  <si>
    <t>Videolevels OÜ</t>
  </si>
  <si>
    <t>2021-2027.4.01.26-0146</t>
  </si>
  <si>
    <t>SMARTMOBILITY</t>
  </si>
  <si>
    <t>JMV OÜ</t>
  </si>
  <si>
    <t>2021-2027.4.01.26-0103</t>
  </si>
  <si>
    <t>HeaoluTV</t>
  </si>
  <si>
    <t>Scandinomic OÜ</t>
  </si>
  <si>
    <t>2021-2027.4.01.26-0131</t>
  </si>
  <si>
    <t>AI-põhise esmase hoolduskontakti lahenduse hindamine häirenupu teenuses</t>
  </si>
  <si>
    <t>OÜ Tervise Abi</t>
  </si>
  <si>
    <t>2021-2027.4.01.26-0076</t>
  </si>
  <si>
    <t>Digilahenduse väljatöötamine julgustamaks ja innustamaks kasutajat kodustes tingimustes lihasharjutusi tegema</t>
  </si>
  <si>
    <t>Run Run OÜ</t>
  </si>
  <si>
    <t>2021-2027.4.01.26-0085</t>
  </si>
  <si>
    <t>Digisild</t>
  </si>
  <si>
    <t>OÜ Supluse</t>
  </si>
  <si>
    <t>Ei ületa lävendit</t>
  </si>
  <si>
    <t>Projekti nr</t>
  </si>
  <si>
    <t>Taotletav toetus (eurodes)</t>
  </si>
  <si>
    <t>Kriteeriumite hinnete summa</t>
  </si>
  <si>
    <t>Pingerea aluseks kasutatav osakaaludega kohandatud kriteeriumite hinnete koondhinne</t>
  </si>
  <si>
    <t>Vooru eelarve</t>
  </si>
  <si>
    <t>Toetuse summa</t>
  </si>
  <si>
    <t>Vooru eelarve jääk pärast taotluse rahuldamist</t>
  </si>
  <si>
    <t>Sihtasutus Liikumisharrastuse kompetentsikeskus.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</si>
</sst>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"/>
  </numFmts>
  <fonts count="10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theme="1"/>
      <name val="Times New Roman"/>
      <family val="1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Times New Roman"/>
      <family val="1"/>
    </font>
    <font>
      <b/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0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165" fontId="2" fillId="0" borderId="6" xfId="1" applyNumberFormat="1" applyFont="1" applyBorder="1" applyAlignment="1">
      <alignment horizontal="center" vertical="center" wrapText="1"/>
    </xf>
    <xf numFmtId="165" fontId="2" fillId="0" borderId="7" xfId="1" applyNumberFormat="1" applyFont="1" applyBorder="1" applyAlignment="1">
      <alignment horizontal="center" vertical="center" wrapText="1"/>
    </xf>
    <xf numFmtId="166" fontId="4" fillId="2" borderId="6" xfId="0" applyNumberFormat="1" applyFont="1" applyFill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5" fontId="2" fillId="0" borderId="9" xfId="1" applyNumberFormat="1" applyFont="1" applyBorder="1" applyAlignment="1">
      <alignment horizontal="center" vertical="center" wrapText="1"/>
    </xf>
    <xf numFmtId="165" fontId="2" fillId="0" borderId="8" xfId="1" applyNumberFormat="1" applyFont="1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165" fontId="9" fillId="0" borderId="6" xfId="1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71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537CB-9135-4BB5-9893-FFEE8BDECA12}">
  <dimension ref="B1:W54"/>
  <sheetViews>
    <sheetView showGridLines="0" tabSelected="1" topLeftCell="B20" zoomScale="119" zoomScaleNormal="119" workbookViewId="0">
      <selection activeCell="G53" sqref="G53"/>
    </sheetView>
  </sheetViews>
  <sheetFormatPr baseColWidth="10" defaultColWidth="8.83203125" defaultRowHeight="16" x14ac:dyDescent="0.2"/>
  <cols>
    <col min="1" max="1" width="4.5" customWidth="1"/>
    <col min="2" max="2" width="22.1640625" bestFit="1" customWidth="1"/>
    <col min="3" max="3" width="23.5" bestFit="1" customWidth="1"/>
    <col min="4" max="4" width="66.1640625" customWidth="1"/>
    <col min="5" max="5" width="18.6640625" customWidth="1"/>
    <col min="6" max="6" width="26.6640625" customWidth="1"/>
    <col min="7" max="7" width="23.33203125" customWidth="1"/>
    <col min="8" max="8" width="27" customWidth="1"/>
    <col min="9" max="9" width="23.1640625" customWidth="1"/>
    <col min="10" max="10" width="18.5" bestFit="1" customWidth="1"/>
    <col min="11" max="11" width="21" bestFit="1" customWidth="1"/>
    <col min="12" max="12" width="26.83203125" bestFit="1" customWidth="1"/>
    <col min="13" max="13" width="12.1640625" customWidth="1"/>
    <col min="14" max="14" width="25.1640625" bestFit="1" customWidth="1"/>
    <col min="15" max="15" width="15" customWidth="1"/>
    <col min="16" max="16" width="30.83203125" customWidth="1"/>
    <col min="17" max="17" width="35.33203125" customWidth="1"/>
    <col min="18" max="18" width="36.6640625" customWidth="1"/>
    <col min="19" max="19" width="37.6640625" customWidth="1"/>
    <col min="20" max="20" width="5.6640625" customWidth="1"/>
    <col min="21" max="21" width="18.1640625" customWidth="1"/>
    <col min="22" max="22" width="5.6640625" hidden="1" customWidth="1"/>
    <col min="23" max="23" width="6.1640625" hidden="1" customWidth="1"/>
    <col min="24" max="24" width="8.6640625" customWidth="1"/>
    <col min="25" max="25" width="4.6640625" customWidth="1"/>
    <col min="26" max="26" width="15.33203125" bestFit="1" customWidth="1"/>
    <col min="27" max="27" width="15.83203125" bestFit="1" customWidth="1"/>
    <col min="28" max="28" width="15.1640625" customWidth="1"/>
    <col min="29" max="29" width="22.5" customWidth="1"/>
    <col min="30" max="30" width="20.1640625" bestFit="1" customWidth="1"/>
    <col min="31" max="32" width="22.5" customWidth="1"/>
    <col min="34" max="34" width="21.1640625" bestFit="1" customWidth="1"/>
    <col min="35" max="35" width="27.1640625" bestFit="1" customWidth="1"/>
    <col min="37" max="37" width="16.1640625" customWidth="1"/>
    <col min="38" max="38" width="20.1640625" bestFit="1" customWidth="1"/>
  </cols>
  <sheetData>
    <row r="1" spans="2:15" ht="17" thickBot="1" x14ac:dyDescent="0.25"/>
    <row r="2" spans="2:15" ht="18" customHeight="1" thickBot="1" x14ac:dyDescent="0.25">
      <c r="B2" s="17" t="s">
        <v>0</v>
      </c>
      <c r="C2" s="18"/>
      <c r="D2" s="18"/>
      <c r="E2" s="18"/>
      <c r="F2" s="18"/>
      <c r="G2" s="18"/>
      <c r="H2" s="18"/>
      <c r="I2" s="18"/>
      <c r="J2" s="18"/>
      <c r="K2" s="18"/>
      <c r="L2" s="19"/>
    </row>
    <row r="3" spans="2:15" ht="65" customHeight="1" thickBot="1" x14ac:dyDescent="0.25">
      <c r="B3" s="7" t="s">
        <v>1</v>
      </c>
      <c r="C3" s="7" t="s">
        <v>158</v>
      </c>
      <c r="D3" s="7" t="s">
        <v>2</v>
      </c>
      <c r="E3" s="7" t="s">
        <v>3</v>
      </c>
      <c r="F3" s="13" t="s">
        <v>159</v>
      </c>
      <c r="G3" s="7" t="s">
        <v>160</v>
      </c>
      <c r="H3" s="7" t="s">
        <v>161</v>
      </c>
      <c r="I3" s="7" t="s">
        <v>4</v>
      </c>
      <c r="J3" s="7" t="s">
        <v>163</v>
      </c>
      <c r="K3" s="7" t="s">
        <v>164</v>
      </c>
      <c r="L3" s="7" t="s">
        <v>5</v>
      </c>
      <c r="N3" s="1" t="s">
        <v>162</v>
      </c>
      <c r="O3" s="2">
        <f>20*30000</f>
        <v>600000</v>
      </c>
    </row>
    <row r="4" spans="2:15" ht="39.5" customHeight="1" thickBot="1" x14ac:dyDescent="0.25">
      <c r="B4" s="8">
        <v>1</v>
      </c>
      <c r="C4" s="9" t="s">
        <v>6</v>
      </c>
      <c r="D4" s="11" t="s">
        <v>7</v>
      </c>
      <c r="E4" s="12" t="s">
        <v>8</v>
      </c>
      <c r="F4" s="10">
        <v>30000</v>
      </c>
      <c r="G4" s="4">
        <v>24</v>
      </c>
      <c r="H4" s="5">
        <v>4.8499999999999996</v>
      </c>
      <c r="I4" s="6">
        <v>5</v>
      </c>
      <c r="J4" s="3">
        <v>30000</v>
      </c>
      <c r="K4" s="3">
        <f>O3-J4</f>
        <v>570000</v>
      </c>
      <c r="L4" s="3">
        <v>0</v>
      </c>
      <c r="N4" s="15" t="s">
        <v>9</v>
      </c>
      <c r="O4" s="16">
        <f>O3-SUM(J4:J46)</f>
        <v>-16061.080000000075</v>
      </c>
    </row>
    <row r="5" spans="2:15" ht="39.5" customHeight="1" thickBot="1" x14ac:dyDescent="0.25">
      <c r="B5" s="8">
        <v>2</v>
      </c>
      <c r="C5" s="9" t="s">
        <v>10</v>
      </c>
      <c r="D5" s="11" t="s">
        <v>11</v>
      </c>
      <c r="E5" s="12" t="s">
        <v>12</v>
      </c>
      <c r="F5" s="10">
        <v>29600</v>
      </c>
      <c r="G5" s="4">
        <v>22</v>
      </c>
      <c r="H5" s="5">
        <v>4.3499999999999996</v>
      </c>
      <c r="I5" s="6">
        <v>5</v>
      </c>
      <c r="J5" s="3">
        <v>29600</v>
      </c>
      <c r="K5" s="3">
        <f>K4-J5</f>
        <v>540400</v>
      </c>
      <c r="L5" s="3">
        <v>0</v>
      </c>
    </row>
    <row r="6" spans="2:15" ht="39.5" customHeight="1" thickBot="1" x14ac:dyDescent="0.25">
      <c r="B6" s="8">
        <v>2</v>
      </c>
      <c r="C6" s="9" t="s">
        <v>13</v>
      </c>
      <c r="D6" s="11" t="s">
        <v>14</v>
      </c>
      <c r="E6" s="12" t="s">
        <v>15</v>
      </c>
      <c r="F6" s="10">
        <v>30000</v>
      </c>
      <c r="G6" s="4">
        <v>22</v>
      </c>
      <c r="H6" s="5">
        <v>4.3499999999999996</v>
      </c>
      <c r="I6" s="6">
        <v>5</v>
      </c>
      <c r="J6" s="3">
        <v>30000</v>
      </c>
      <c r="K6" s="3">
        <f t="shared" ref="K6:K54" si="0">K5-J6</f>
        <v>510400</v>
      </c>
      <c r="L6" s="3">
        <v>0</v>
      </c>
    </row>
    <row r="7" spans="2:15" ht="52" thickBot="1" x14ac:dyDescent="0.25">
      <c r="B7" s="8">
        <v>2</v>
      </c>
      <c r="C7" s="9" t="s">
        <v>16</v>
      </c>
      <c r="D7" s="11" t="s">
        <v>17</v>
      </c>
      <c r="E7" s="14" t="s">
        <v>165</v>
      </c>
      <c r="F7" s="10">
        <v>30000</v>
      </c>
      <c r="G7" s="4">
        <v>22</v>
      </c>
      <c r="H7" s="5">
        <v>4.3499999999999996</v>
      </c>
      <c r="I7" s="6">
        <v>5</v>
      </c>
      <c r="J7" s="3">
        <v>30000</v>
      </c>
      <c r="K7" s="3">
        <f t="shared" si="0"/>
        <v>480400</v>
      </c>
      <c r="L7" s="3">
        <v>0</v>
      </c>
    </row>
    <row r="8" spans="2:15" ht="39.5" customHeight="1" thickBot="1" x14ac:dyDescent="0.25">
      <c r="B8" s="8">
        <v>5</v>
      </c>
      <c r="C8" s="9" t="s">
        <v>18</v>
      </c>
      <c r="D8" s="11" t="s">
        <v>19</v>
      </c>
      <c r="E8" s="12" t="s">
        <v>20</v>
      </c>
      <c r="F8" s="10">
        <v>19580.28</v>
      </c>
      <c r="G8" s="4">
        <v>22</v>
      </c>
      <c r="H8" s="5">
        <v>4.3</v>
      </c>
      <c r="I8" s="6">
        <v>4</v>
      </c>
      <c r="J8" s="3">
        <v>19580.28</v>
      </c>
      <c r="K8" s="3">
        <f t="shared" si="0"/>
        <v>460819.72</v>
      </c>
      <c r="L8" s="3">
        <v>0</v>
      </c>
    </row>
    <row r="9" spans="2:15" ht="39.5" customHeight="1" thickBot="1" x14ac:dyDescent="0.25">
      <c r="B9" s="8">
        <v>6</v>
      </c>
      <c r="C9" s="9" t="s">
        <v>21</v>
      </c>
      <c r="D9" s="11" t="s">
        <v>22</v>
      </c>
      <c r="E9" s="12" t="s">
        <v>23</v>
      </c>
      <c r="F9" s="10">
        <v>29800</v>
      </c>
      <c r="G9" s="4">
        <v>22</v>
      </c>
      <c r="H9" s="5">
        <v>4.2</v>
      </c>
      <c r="I9" s="6">
        <v>4</v>
      </c>
      <c r="J9" s="3">
        <v>29800</v>
      </c>
      <c r="K9" s="3">
        <f t="shared" si="0"/>
        <v>431019.72</v>
      </c>
      <c r="L9" s="3">
        <v>0</v>
      </c>
    </row>
    <row r="10" spans="2:15" ht="39.5" customHeight="1" thickBot="1" x14ac:dyDescent="0.25">
      <c r="B10" s="8">
        <v>7</v>
      </c>
      <c r="C10" s="9" t="s">
        <v>24</v>
      </c>
      <c r="D10" s="11" t="s">
        <v>25</v>
      </c>
      <c r="E10" s="12" t="s">
        <v>26</v>
      </c>
      <c r="F10" s="10">
        <v>30000</v>
      </c>
      <c r="G10" s="4">
        <v>21</v>
      </c>
      <c r="H10" s="5">
        <v>4.0999999999999996</v>
      </c>
      <c r="I10" s="6">
        <v>5</v>
      </c>
      <c r="J10" s="3">
        <v>30000</v>
      </c>
      <c r="K10" s="3">
        <f t="shared" si="0"/>
        <v>401019.72</v>
      </c>
      <c r="L10" s="3">
        <v>0</v>
      </c>
    </row>
    <row r="11" spans="2:15" ht="39.5" customHeight="1" thickBot="1" x14ac:dyDescent="0.25">
      <c r="B11" s="8">
        <v>8</v>
      </c>
      <c r="C11" s="9" t="s">
        <v>27</v>
      </c>
      <c r="D11" s="11" t="s">
        <v>28</v>
      </c>
      <c r="E11" s="12" t="s">
        <v>29</v>
      </c>
      <c r="F11" s="10">
        <v>30000</v>
      </c>
      <c r="G11" s="4">
        <v>21</v>
      </c>
      <c r="H11" s="5">
        <v>4.05</v>
      </c>
      <c r="I11" s="6">
        <v>4</v>
      </c>
      <c r="J11" s="3">
        <v>30000</v>
      </c>
      <c r="K11" s="3">
        <f t="shared" si="0"/>
        <v>371019.72</v>
      </c>
      <c r="L11" s="3">
        <v>0</v>
      </c>
    </row>
    <row r="12" spans="2:15" ht="39.5" customHeight="1" thickBot="1" x14ac:dyDescent="0.25">
      <c r="B12" s="8">
        <v>8</v>
      </c>
      <c r="C12" s="9" t="s">
        <v>30</v>
      </c>
      <c r="D12" s="11" t="s">
        <v>31</v>
      </c>
      <c r="E12" s="12" t="s">
        <v>32</v>
      </c>
      <c r="F12" s="10">
        <v>30000</v>
      </c>
      <c r="G12" s="4">
        <v>21</v>
      </c>
      <c r="H12" s="5">
        <v>4.05</v>
      </c>
      <c r="I12" s="6">
        <v>4</v>
      </c>
      <c r="J12" s="3">
        <v>30000</v>
      </c>
      <c r="K12" s="3">
        <f t="shared" si="0"/>
        <v>341019.72</v>
      </c>
      <c r="L12" s="3">
        <v>0</v>
      </c>
    </row>
    <row r="13" spans="2:15" ht="39.5" customHeight="1" thickBot="1" x14ac:dyDescent="0.25">
      <c r="B13" s="8">
        <v>8</v>
      </c>
      <c r="C13" s="9" t="s">
        <v>33</v>
      </c>
      <c r="D13" s="11" t="s">
        <v>34</v>
      </c>
      <c r="E13" s="12" t="s">
        <v>35</v>
      </c>
      <c r="F13" s="10">
        <v>30000</v>
      </c>
      <c r="G13" s="4">
        <v>21</v>
      </c>
      <c r="H13" s="5">
        <v>4.05</v>
      </c>
      <c r="I13" s="6">
        <v>4</v>
      </c>
      <c r="J13" s="3">
        <v>30000</v>
      </c>
      <c r="K13" s="3">
        <f t="shared" si="0"/>
        <v>311019.71999999997</v>
      </c>
      <c r="L13" s="3">
        <v>0</v>
      </c>
    </row>
    <row r="14" spans="2:15" ht="39.5" customHeight="1" thickBot="1" x14ac:dyDescent="0.25">
      <c r="B14" s="8">
        <v>8</v>
      </c>
      <c r="C14" s="9" t="s">
        <v>36</v>
      </c>
      <c r="D14" s="11" t="s">
        <v>37</v>
      </c>
      <c r="E14" s="12" t="s">
        <v>38</v>
      </c>
      <c r="F14" s="10">
        <v>30000</v>
      </c>
      <c r="G14" s="4">
        <v>21</v>
      </c>
      <c r="H14" s="5">
        <v>4.05</v>
      </c>
      <c r="I14" s="6">
        <v>4</v>
      </c>
      <c r="J14" s="3">
        <v>30000</v>
      </c>
      <c r="K14" s="3">
        <f t="shared" si="0"/>
        <v>281019.71999999997</v>
      </c>
      <c r="L14" s="3">
        <v>0</v>
      </c>
    </row>
    <row r="15" spans="2:15" ht="39.5" customHeight="1" thickBot="1" x14ac:dyDescent="0.25">
      <c r="B15" s="8">
        <v>12</v>
      </c>
      <c r="C15" s="9" t="s">
        <v>39</v>
      </c>
      <c r="D15" s="11" t="s">
        <v>40</v>
      </c>
      <c r="E15" s="12" t="s">
        <v>41</v>
      </c>
      <c r="F15" s="10">
        <v>29500</v>
      </c>
      <c r="G15" s="4">
        <v>20</v>
      </c>
      <c r="H15" s="5">
        <v>3.8</v>
      </c>
      <c r="I15" s="6">
        <v>4</v>
      </c>
      <c r="J15" s="3">
        <v>29500</v>
      </c>
      <c r="K15" s="3">
        <f t="shared" si="0"/>
        <v>251519.71999999997</v>
      </c>
      <c r="L15" s="3">
        <v>0</v>
      </c>
    </row>
    <row r="16" spans="2:15" ht="39.5" customHeight="1" thickBot="1" x14ac:dyDescent="0.25">
      <c r="B16" s="8">
        <v>12</v>
      </c>
      <c r="C16" s="9" t="s">
        <v>42</v>
      </c>
      <c r="D16" s="11" t="s">
        <v>43</v>
      </c>
      <c r="E16" s="12" t="s">
        <v>44</v>
      </c>
      <c r="F16" s="10">
        <v>30000</v>
      </c>
      <c r="G16" s="4">
        <v>20</v>
      </c>
      <c r="H16" s="5">
        <v>3.8</v>
      </c>
      <c r="I16" s="6">
        <v>4</v>
      </c>
      <c r="J16" s="3">
        <v>30000</v>
      </c>
      <c r="K16" s="3">
        <f t="shared" si="0"/>
        <v>221519.71999999997</v>
      </c>
      <c r="L16" s="3">
        <v>0</v>
      </c>
    </row>
    <row r="17" spans="2:12" ht="39.5" customHeight="1" thickBot="1" x14ac:dyDescent="0.25">
      <c r="B17" s="8">
        <v>12</v>
      </c>
      <c r="C17" s="9" t="s">
        <v>45</v>
      </c>
      <c r="D17" s="11" t="s">
        <v>46</v>
      </c>
      <c r="E17" s="12" t="s">
        <v>47</v>
      </c>
      <c r="F17" s="10">
        <v>28200</v>
      </c>
      <c r="G17" s="4">
        <v>20</v>
      </c>
      <c r="H17" s="5">
        <v>3.8</v>
      </c>
      <c r="I17" s="6">
        <v>4</v>
      </c>
      <c r="J17" s="3">
        <v>28200</v>
      </c>
      <c r="K17" s="3">
        <f t="shared" si="0"/>
        <v>193319.71999999997</v>
      </c>
      <c r="L17" s="3">
        <v>0</v>
      </c>
    </row>
    <row r="18" spans="2:12" ht="39.5" customHeight="1" thickBot="1" x14ac:dyDescent="0.25">
      <c r="B18" s="8">
        <v>12</v>
      </c>
      <c r="C18" s="9" t="s">
        <v>48</v>
      </c>
      <c r="D18" s="11" t="s">
        <v>49</v>
      </c>
      <c r="E18" s="12" t="s">
        <v>50</v>
      </c>
      <c r="F18" s="10">
        <v>30000</v>
      </c>
      <c r="G18" s="4">
        <v>20</v>
      </c>
      <c r="H18" s="5">
        <v>3.8</v>
      </c>
      <c r="I18" s="6">
        <v>4</v>
      </c>
      <c r="J18" s="3">
        <v>30000</v>
      </c>
      <c r="K18" s="3">
        <f t="shared" si="0"/>
        <v>163319.71999999997</v>
      </c>
      <c r="L18" s="3">
        <v>0</v>
      </c>
    </row>
    <row r="19" spans="2:12" ht="39.5" customHeight="1" thickBot="1" x14ac:dyDescent="0.25">
      <c r="B19" s="8">
        <v>12</v>
      </c>
      <c r="C19" s="9" t="s">
        <v>51</v>
      </c>
      <c r="D19" s="11" t="s">
        <v>52</v>
      </c>
      <c r="E19" s="12" t="s">
        <v>53</v>
      </c>
      <c r="F19" s="10">
        <v>30000</v>
      </c>
      <c r="G19" s="4">
        <v>20</v>
      </c>
      <c r="H19" s="5">
        <v>3.8</v>
      </c>
      <c r="I19" s="6">
        <v>4</v>
      </c>
      <c r="J19" s="3">
        <v>30000</v>
      </c>
      <c r="K19" s="3">
        <f t="shared" si="0"/>
        <v>133319.71999999997</v>
      </c>
      <c r="L19" s="3">
        <v>0</v>
      </c>
    </row>
    <row r="20" spans="2:12" ht="39.5" customHeight="1" thickBot="1" x14ac:dyDescent="0.25">
      <c r="B20" s="8">
        <v>17</v>
      </c>
      <c r="C20" s="9" t="s">
        <v>54</v>
      </c>
      <c r="D20" s="11" t="s">
        <v>55</v>
      </c>
      <c r="E20" s="12" t="s">
        <v>56</v>
      </c>
      <c r="F20" s="10">
        <v>30000</v>
      </c>
      <c r="G20" s="4">
        <v>19</v>
      </c>
      <c r="H20" s="5">
        <v>3.65</v>
      </c>
      <c r="I20" s="6">
        <v>4</v>
      </c>
      <c r="J20" s="3">
        <v>30000</v>
      </c>
      <c r="K20" s="3">
        <f t="shared" si="0"/>
        <v>103319.71999999997</v>
      </c>
      <c r="L20" s="3">
        <v>0</v>
      </c>
    </row>
    <row r="21" spans="2:12" ht="39.5" customHeight="1" thickBot="1" x14ac:dyDescent="0.25">
      <c r="B21" s="8">
        <v>17</v>
      </c>
      <c r="C21" s="9" t="s">
        <v>57</v>
      </c>
      <c r="D21" s="11" t="s">
        <v>58</v>
      </c>
      <c r="E21" s="12" t="s">
        <v>59</v>
      </c>
      <c r="F21" s="10">
        <v>29380.799999999999</v>
      </c>
      <c r="G21" s="4">
        <v>19</v>
      </c>
      <c r="H21" s="5">
        <v>3.65</v>
      </c>
      <c r="I21" s="6">
        <v>4</v>
      </c>
      <c r="J21" s="3">
        <v>29380.799999999999</v>
      </c>
      <c r="K21" s="3">
        <f t="shared" si="0"/>
        <v>73938.919999999969</v>
      </c>
      <c r="L21" s="3">
        <v>0</v>
      </c>
    </row>
    <row r="22" spans="2:12" ht="39.5" customHeight="1" thickBot="1" x14ac:dyDescent="0.25">
      <c r="B22" s="8">
        <v>19</v>
      </c>
      <c r="C22" s="9" t="s">
        <v>60</v>
      </c>
      <c r="D22" s="11" t="s">
        <v>61</v>
      </c>
      <c r="E22" s="12" t="s">
        <v>62</v>
      </c>
      <c r="F22" s="10">
        <v>30000</v>
      </c>
      <c r="G22" s="4">
        <v>19</v>
      </c>
      <c r="H22" s="5">
        <v>3.55</v>
      </c>
      <c r="I22" s="6">
        <v>4</v>
      </c>
      <c r="J22" s="3">
        <v>30000</v>
      </c>
      <c r="K22" s="3">
        <f t="shared" si="0"/>
        <v>43938.919999999969</v>
      </c>
      <c r="L22" s="3">
        <v>0</v>
      </c>
    </row>
    <row r="23" spans="2:12" ht="39.5" customHeight="1" thickBot="1" x14ac:dyDescent="0.25">
      <c r="B23" s="8">
        <v>19</v>
      </c>
      <c r="C23" s="9" t="s">
        <v>63</v>
      </c>
      <c r="D23" s="11" t="s">
        <v>64</v>
      </c>
      <c r="E23" s="12" t="s">
        <v>65</v>
      </c>
      <c r="F23" s="10">
        <v>30000</v>
      </c>
      <c r="G23" s="4">
        <v>19</v>
      </c>
      <c r="H23" s="5">
        <v>3.55</v>
      </c>
      <c r="I23" s="6">
        <v>4</v>
      </c>
      <c r="J23" s="3">
        <v>30000</v>
      </c>
      <c r="K23" s="3">
        <f t="shared" si="0"/>
        <v>13938.919999999969</v>
      </c>
      <c r="L23" s="3">
        <v>0</v>
      </c>
    </row>
    <row r="24" spans="2:12" ht="39.5" customHeight="1" thickBot="1" x14ac:dyDescent="0.25">
      <c r="B24" s="8">
        <v>21</v>
      </c>
      <c r="C24" s="9" t="s">
        <v>66</v>
      </c>
      <c r="D24" s="11" t="s">
        <v>67</v>
      </c>
      <c r="E24" s="12" t="s">
        <v>68</v>
      </c>
      <c r="F24" s="10">
        <v>30000</v>
      </c>
      <c r="G24" s="4">
        <v>19</v>
      </c>
      <c r="H24" s="5">
        <v>3.5</v>
      </c>
      <c r="I24" s="6">
        <v>3</v>
      </c>
      <c r="J24" s="3">
        <v>30000</v>
      </c>
      <c r="K24" s="3">
        <f t="shared" si="0"/>
        <v>-16061.080000000031</v>
      </c>
      <c r="L24" s="3">
        <v>0</v>
      </c>
    </row>
    <row r="25" spans="2:12" ht="39.5" customHeight="1" thickBot="1" x14ac:dyDescent="0.25">
      <c r="B25" s="8">
        <v>22</v>
      </c>
      <c r="C25" s="9" t="s">
        <v>69</v>
      </c>
      <c r="D25" s="11" t="s">
        <v>70</v>
      </c>
      <c r="E25" s="12" t="s">
        <v>71</v>
      </c>
      <c r="F25" s="10">
        <v>28200</v>
      </c>
      <c r="G25" s="4">
        <v>18</v>
      </c>
      <c r="H25" s="5">
        <v>3.4</v>
      </c>
      <c r="I25" s="6">
        <v>4</v>
      </c>
      <c r="J25" s="3">
        <v>0</v>
      </c>
      <c r="K25" s="3">
        <f t="shared" si="0"/>
        <v>-16061.080000000031</v>
      </c>
      <c r="L25" s="3">
        <v>0</v>
      </c>
    </row>
    <row r="26" spans="2:12" ht="39.5" customHeight="1" thickBot="1" x14ac:dyDescent="0.25">
      <c r="B26" s="8">
        <v>22</v>
      </c>
      <c r="C26" s="9" t="s">
        <v>72</v>
      </c>
      <c r="D26" s="11" t="s">
        <v>73</v>
      </c>
      <c r="E26" s="12" t="s">
        <v>12</v>
      </c>
      <c r="F26" s="10">
        <v>29850</v>
      </c>
      <c r="G26" s="4">
        <v>18</v>
      </c>
      <c r="H26" s="5">
        <v>3.4</v>
      </c>
      <c r="I26" s="6">
        <v>4</v>
      </c>
      <c r="J26" s="3">
        <v>0</v>
      </c>
      <c r="K26" s="3">
        <f t="shared" si="0"/>
        <v>-16061.080000000031</v>
      </c>
      <c r="L26" s="3">
        <v>0</v>
      </c>
    </row>
    <row r="27" spans="2:12" ht="39.5" customHeight="1" thickBot="1" x14ac:dyDescent="0.25">
      <c r="B27" s="8">
        <v>24</v>
      </c>
      <c r="C27" s="9" t="s">
        <v>74</v>
      </c>
      <c r="D27" s="11" t="s">
        <v>75</v>
      </c>
      <c r="E27" s="12" t="s">
        <v>76</v>
      </c>
      <c r="F27" s="10">
        <v>25500</v>
      </c>
      <c r="G27" s="4">
        <v>18</v>
      </c>
      <c r="H27" s="5">
        <v>3.25</v>
      </c>
      <c r="I27" s="6">
        <v>3</v>
      </c>
      <c r="J27" s="3">
        <v>0</v>
      </c>
      <c r="K27" s="3">
        <f t="shared" si="0"/>
        <v>-16061.080000000031</v>
      </c>
      <c r="L27" s="3">
        <v>0</v>
      </c>
    </row>
    <row r="28" spans="2:12" ht="39.5" customHeight="1" thickBot="1" x14ac:dyDescent="0.25">
      <c r="B28" s="8">
        <v>24</v>
      </c>
      <c r="C28" s="9" t="s">
        <v>77</v>
      </c>
      <c r="D28" s="11" t="s">
        <v>78</v>
      </c>
      <c r="E28" s="12" t="s">
        <v>79</v>
      </c>
      <c r="F28" s="10">
        <v>29100</v>
      </c>
      <c r="G28" s="4">
        <v>18</v>
      </c>
      <c r="H28" s="5">
        <v>3.25</v>
      </c>
      <c r="I28" s="6">
        <v>3</v>
      </c>
      <c r="J28" s="3">
        <v>0</v>
      </c>
      <c r="K28" s="3">
        <f t="shared" si="0"/>
        <v>-16061.080000000031</v>
      </c>
      <c r="L28" s="3">
        <v>0</v>
      </c>
    </row>
    <row r="29" spans="2:12" ht="39.5" customHeight="1" thickBot="1" x14ac:dyDescent="0.25">
      <c r="B29" s="8">
        <v>24</v>
      </c>
      <c r="C29" s="9" t="s">
        <v>80</v>
      </c>
      <c r="D29" s="11" t="s">
        <v>81</v>
      </c>
      <c r="E29" s="12" t="s">
        <v>82</v>
      </c>
      <c r="F29" s="10">
        <v>28000</v>
      </c>
      <c r="G29" s="4">
        <v>18</v>
      </c>
      <c r="H29" s="5">
        <v>3.25</v>
      </c>
      <c r="I29" s="6">
        <v>3</v>
      </c>
      <c r="J29" s="3">
        <v>0</v>
      </c>
      <c r="K29" s="3">
        <f t="shared" si="0"/>
        <v>-16061.080000000031</v>
      </c>
      <c r="L29" s="3">
        <v>0</v>
      </c>
    </row>
    <row r="30" spans="2:12" ht="39.5" customHeight="1" thickBot="1" x14ac:dyDescent="0.25">
      <c r="B30" s="8">
        <v>24</v>
      </c>
      <c r="C30" s="9" t="s">
        <v>83</v>
      </c>
      <c r="D30" s="11" t="s">
        <v>84</v>
      </c>
      <c r="E30" s="12" t="s">
        <v>85</v>
      </c>
      <c r="F30" s="10">
        <v>29957.360000000001</v>
      </c>
      <c r="G30" s="4">
        <v>18</v>
      </c>
      <c r="H30" s="5">
        <v>3.25</v>
      </c>
      <c r="I30" s="6">
        <v>3</v>
      </c>
      <c r="J30" s="3">
        <v>0</v>
      </c>
      <c r="K30" s="3">
        <f t="shared" si="0"/>
        <v>-16061.080000000031</v>
      </c>
      <c r="L30" s="3">
        <v>0</v>
      </c>
    </row>
    <row r="31" spans="2:12" ht="39.5" customHeight="1" thickBot="1" x14ac:dyDescent="0.25">
      <c r="B31" s="8">
        <v>28</v>
      </c>
      <c r="C31" s="9" t="s">
        <v>86</v>
      </c>
      <c r="D31" s="11" t="s">
        <v>87</v>
      </c>
      <c r="E31" s="12" t="s">
        <v>88</v>
      </c>
      <c r="F31" s="10">
        <v>30000</v>
      </c>
      <c r="G31" s="4">
        <v>17</v>
      </c>
      <c r="H31" s="5">
        <v>3.1</v>
      </c>
      <c r="I31" s="6">
        <v>3</v>
      </c>
      <c r="J31" s="3">
        <v>0</v>
      </c>
      <c r="K31" s="3">
        <f t="shared" si="0"/>
        <v>-16061.080000000031</v>
      </c>
      <c r="L31" s="3">
        <v>0</v>
      </c>
    </row>
    <row r="32" spans="2:12" ht="39.5" customHeight="1" thickBot="1" x14ac:dyDescent="0.25">
      <c r="B32" s="8" t="s">
        <v>157</v>
      </c>
      <c r="C32" s="9" t="s">
        <v>89</v>
      </c>
      <c r="D32" s="11" t="s">
        <v>90</v>
      </c>
      <c r="E32" s="12" t="s">
        <v>91</v>
      </c>
      <c r="F32" s="10">
        <v>30000</v>
      </c>
      <c r="G32" s="4">
        <v>18</v>
      </c>
      <c r="H32" s="5" t="s">
        <v>92</v>
      </c>
      <c r="I32" s="6" t="s">
        <v>92</v>
      </c>
      <c r="J32" s="3">
        <v>0</v>
      </c>
      <c r="K32" s="3">
        <f t="shared" si="0"/>
        <v>-16061.080000000031</v>
      </c>
      <c r="L32" s="3">
        <v>1</v>
      </c>
    </row>
    <row r="33" spans="2:12" ht="39.5" customHeight="1" thickBot="1" x14ac:dyDescent="0.25">
      <c r="B33" s="8" t="s">
        <v>157</v>
      </c>
      <c r="C33" s="9" t="s">
        <v>93</v>
      </c>
      <c r="D33" s="11" t="s">
        <v>94</v>
      </c>
      <c r="E33" s="12" t="s">
        <v>95</v>
      </c>
      <c r="F33" s="10">
        <v>30000</v>
      </c>
      <c r="G33" s="4">
        <v>17</v>
      </c>
      <c r="H33" s="5" t="s">
        <v>92</v>
      </c>
      <c r="I33" s="6" t="s">
        <v>92</v>
      </c>
      <c r="J33" s="3">
        <v>0</v>
      </c>
      <c r="K33" s="3">
        <f t="shared" si="0"/>
        <v>-16061.080000000031</v>
      </c>
      <c r="L33" s="3">
        <v>1</v>
      </c>
    </row>
    <row r="34" spans="2:12" ht="39.5" customHeight="1" thickBot="1" x14ac:dyDescent="0.25">
      <c r="B34" s="8" t="s">
        <v>157</v>
      </c>
      <c r="C34" s="9" t="s">
        <v>96</v>
      </c>
      <c r="D34" s="11" t="s">
        <v>97</v>
      </c>
      <c r="E34" s="12" t="s">
        <v>98</v>
      </c>
      <c r="F34" s="10">
        <v>30000</v>
      </c>
      <c r="G34" s="4">
        <v>17</v>
      </c>
      <c r="H34" s="5" t="s">
        <v>92</v>
      </c>
      <c r="I34" s="6" t="s">
        <v>92</v>
      </c>
      <c r="J34" s="3">
        <v>0</v>
      </c>
      <c r="K34" s="3">
        <f t="shared" si="0"/>
        <v>-16061.080000000031</v>
      </c>
      <c r="L34" s="3">
        <v>1</v>
      </c>
    </row>
    <row r="35" spans="2:12" ht="39.5" customHeight="1" thickBot="1" x14ac:dyDescent="0.25">
      <c r="B35" s="8" t="s">
        <v>157</v>
      </c>
      <c r="C35" s="9" t="s">
        <v>99</v>
      </c>
      <c r="D35" s="11" t="s">
        <v>100</v>
      </c>
      <c r="E35" s="12" t="s">
        <v>101</v>
      </c>
      <c r="F35" s="10">
        <v>22000</v>
      </c>
      <c r="G35" s="4">
        <v>17</v>
      </c>
      <c r="H35" s="5" t="s">
        <v>92</v>
      </c>
      <c r="I35" s="6" t="s">
        <v>92</v>
      </c>
      <c r="J35" s="3">
        <v>0</v>
      </c>
      <c r="K35" s="3">
        <f t="shared" si="0"/>
        <v>-16061.080000000031</v>
      </c>
      <c r="L35" s="3">
        <v>1</v>
      </c>
    </row>
    <row r="36" spans="2:12" ht="39.5" customHeight="1" thickBot="1" x14ac:dyDescent="0.25">
      <c r="B36" s="8" t="s">
        <v>157</v>
      </c>
      <c r="C36" s="9" t="s">
        <v>102</v>
      </c>
      <c r="D36" s="11" t="s">
        <v>103</v>
      </c>
      <c r="E36" s="12" t="s">
        <v>104</v>
      </c>
      <c r="F36" s="10">
        <v>30000</v>
      </c>
      <c r="G36" s="4">
        <v>17</v>
      </c>
      <c r="H36" s="5" t="s">
        <v>92</v>
      </c>
      <c r="I36" s="6" t="s">
        <v>92</v>
      </c>
      <c r="J36" s="3">
        <v>0</v>
      </c>
      <c r="K36" s="3">
        <f t="shared" si="0"/>
        <v>-16061.080000000031</v>
      </c>
      <c r="L36" s="3">
        <v>1</v>
      </c>
    </row>
    <row r="37" spans="2:12" ht="39.5" customHeight="1" thickBot="1" x14ac:dyDescent="0.25">
      <c r="B37" s="8" t="s">
        <v>157</v>
      </c>
      <c r="C37" s="9" t="s">
        <v>105</v>
      </c>
      <c r="D37" s="11" t="s">
        <v>106</v>
      </c>
      <c r="E37" s="12" t="s">
        <v>107</v>
      </c>
      <c r="F37" s="10">
        <v>30000</v>
      </c>
      <c r="G37" s="4">
        <v>16</v>
      </c>
      <c r="H37" s="5" t="s">
        <v>92</v>
      </c>
      <c r="I37" s="6" t="s">
        <v>92</v>
      </c>
      <c r="J37" s="3">
        <v>0</v>
      </c>
      <c r="K37" s="3">
        <f t="shared" si="0"/>
        <v>-16061.080000000031</v>
      </c>
      <c r="L37" s="3">
        <v>1</v>
      </c>
    </row>
    <row r="38" spans="2:12" ht="39.5" customHeight="1" thickBot="1" x14ac:dyDescent="0.25">
      <c r="B38" s="8" t="s">
        <v>157</v>
      </c>
      <c r="C38" s="9" t="s">
        <v>108</v>
      </c>
      <c r="D38" s="11" t="s">
        <v>109</v>
      </c>
      <c r="E38" s="12" t="s">
        <v>110</v>
      </c>
      <c r="F38" s="10">
        <v>28500</v>
      </c>
      <c r="G38" s="4">
        <v>16</v>
      </c>
      <c r="H38" s="5" t="s">
        <v>92</v>
      </c>
      <c r="I38" s="6" t="s">
        <v>92</v>
      </c>
      <c r="J38" s="3">
        <v>0</v>
      </c>
      <c r="K38" s="3">
        <f t="shared" si="0"/>
        <v>-16061.080000000031</v>
      </c>
      <c r="L38" s="3">
        <v>1</v>
      </c>
    </row>
    <row r="39" spans="2:12" ht="39.5" customHeight="1" thickBot="1" x14ac:dyDescent="0.25">
      <c r="B39" s="8" t="s">
        <v>157</v>
      </c>
      <c r="C39" s="9" t="s">
        <v>111</v>
      </c>
      <c r="D39" s="11" t="s">
        <v>112</v>
      </c>
      <c r="E39" s="12" t="s">
        <v>110</v>
      </c>
      <c r="F39" s="10">
        <v>30000</v>
      </c>
      <c r="G39" s="4">
        <v>16</v>
      </c>
      <c r="H39" s="5" t="s">
        <v>92</v>
      </c>
      <c r="I39" s="6" t="s">
        <v>92</v>
      </c>
      <c r="J39" s="3">
        <v>0</v>
      </c>
      <c r="K39" s="3">
        <f t="shared" si="0"/>
        <v>-16061.080000000031</v>
      </c>
      <c r="L39" s="3">
        <v>1</v>
      </c>
    </row>
    <row r="40" spans="2:12" ht="39.5" customHeight="1" thickBot="1" x14ac:dyDescent="0.25">
      <c r="B40" s="8" t="s">
        <v>157</v>
      </c>
      <c r="C40" s="9" t="s">
        <v>113</v>
      </c>
      <c r="D40" s="11" t="s">
        <v>114</v>
      </c>
      <c r="E40" s="12" t="s">
        <v>115</v>
      </c>
      <c r="F40" s="10">
        <v>30000</v>
      </c>
      <c r="G40" s="4">
        <v>16</v>
      </c>
      <c r="H40" s="5" t="s">
        <v>92</v>
      </c>
      <c r="I40" s="6" t="s">
        <v>92</v>
      </c>
      <c r="J40" s="3">
        <v>0</v>
      </c>
      <c r="K40" s="3">
        <f t="shared" si="0"/>
        <v>-16061.080000000031</v>
      </c>
      <c r="L40" s="3">
        <v>1</v>
      </c>
    </row>
    <row r="41" spans="2:12" ht="39.5" customHeight="1" thickBot="1" x14ac:dyDescent="0.25">
      <c r="B41" s="8" t="s">
        <v>157</v>
      </c>
      <c r="C41" s="9" t="s">
        <v>116</v>
      </c>
      <c r="D41" s="11" t="s">
        <v>117</v>
      </c>
      <c r="E41" s="12" t="s">
        <v>118</v>
      </c>
      <c r="F41" s="10">
        <v>27900</v>
      </c>
      <c r="G41" s="4">
        <v>15</v>
      </c>
      <c r="H41" s="5" t="s">
        <v>92</v>
      </c>
      <c r="I41" s="6" t="s">
        <v>92</v>
      </c>
      <c r="J41" s="3">
        <v>0</v>
      </c>
      <c r="K41" s="3">
        <f t="shared" si="0"/>
        <v>-16061.080000000031</v>
      </c>
      <c r="L41" s="3">
        <v>2</v>
      </c>
    </row>
    <row r="42" spans="2:12" ht="39.5" customHeight="1" thickBot="1" x14ac:dyDescent="0.25">
      <c r="B42" s="8" t="s">
        <v>157</v>
      </c>
      <c r="C42" s="9" t="s">
        <v>119</v>
      </c>
      <c r="D42" s="11" t="s">
        <v>120</v>
      </c>
      <c r="E42" s="12" t="s">
        <v>121</v>
      </c>
      <c r="F42" s="10">
        <v>30000</v>
      </c>
      <c r="G42" s="4">
        <v>15</v>
      </c>
      <c r="H42" s="5" t="s">
        <v>92</v>
      </c>
      <c r="I42" s="6" t="s">
        <v>92</v>
      </c>
      <c r="J42" s="3">
        <v>0</v>
      </c>
      <c r="K42" s="3">
        <f t="shared" si="0"/>
        <v>-16061.080000000031</v>
      </c>
      <c r="L42" s="3">
        <v>2</v>
      </c>
    </row>
    <row r="43" spans="2:12" ht="39.5" customHeight="1" thickBot="1" x14ac:dyDescent="0.25">
      <c r="B43" s="8" t="s">
        <v>157</v>
      </c>
      <c r="C43" s="9" t="s">
        <v>122</v>
      </c>
      <c r="D43" s="11" t="s">
        <v>123</v>
      </c>
      <c r="E43" s="12" t="s">
        <v>110</v>
      </c>
      <c r="F43" s="10">
        <v>28500</v>
      </c>
      <c r="G43" s="4">
        <v>15</v>
      </c>
      <c r="H43" s="5" t="s">
        <v>92</v>
      </c>
      <c r="I43" s="6" t="s">
        <v>92</v>
      </c>
      <c r="J43" s="3">
        <v>0</v>
      </c>
      <c r="K43" s="3">
        <f t="shared" si="0"/>
        <v>-16061.080000000031</v>
      </c>
      <c r="L43" s="3">
        <v>2</v>
      </c>
    </row>
    <row r="44" spans="2:12" ht="39.5" customHeight="1" thickBot="1" x14ac:dyDescent="0.25">
      <c r="B44" s="8" t="s">
        <v>157</v>
      </c>
      <c r="C44" s="9" t="s">
        <v>124</v>
      </c>
      <c r="D44" s="11" t="s">
        <v>125</v>
      </c>
      <c r="E44" s="12" t="s">
        <v>126</v>
      </c>
      <c r="F44" s="10">
        <v>27657</v>
      </c>
      <c r="G44" s="4">
        <v>15</v>
      </c>
      <c r="H44" s="5" t="s">
        <v>92</v>
      </c>
      <c r="I44" s="6" t="s">
        <v>92</v>
      </c>
      <c r="J44" s="3">
        <v>0</v>
      </c>
      <c r="K44" s="3">
        <f t="shared" si="0"/>
        <v>-16061.080000000031</v>
      </c>
      <c r="L44" s="3">
        <v>2</v>
      </c>
    </row>
    <row r="45" spans="2:12" ht="39.5" customHeight="1" thickBot="1" x14ac:dyDescent="0.25">
      <c r="B45" s="8" t="s">
        <v>157</v>
      </c>
      <c r="C45" s="9" t="s">
        <v>127</v>
      </c>
      <c r="D45" s="11" t="s">
        <v>128</v>
      </c>
      <c r="E45" s="12" t="s">
        <v>129</v>
      </c>
      <c r="F45" s="10">
        <v>28800</v>
      </c>
      <c r="G45" s="4">
        <v>15</v>
      </c>
      <c r="H45" s="5" t="s">
        <v>92</v>
      </c>
      <c r="I45" s="6" t="s">
        <v>92</v>
      </c>
      <c r="J45" s="3">
        <v>0</v>
      </c>
      <c r="K45" s="3">
        <f t="shared" si="0"/>
        <v>-16061.080000000031</v>
      </c>
      <c r="L45" s="3">
        <v>2</v>
      </c>
    </row>
    <row r="46" spans="2:12" ht="39.5" customHeight="1" thickBot="1" x14ac:dyDescent="0.25">
      <c r="B46" s="8" t="s">
        <v>157</v>
      </c>
      <c r="C46" s="9" t="s">
        <v>130</v>
      </c>
      <c r="D46" s="11" t="s">
        <v>131</v>
      </c>
      <c r="E46" s="12" t="s">
        <v>132</v>
      </c>
      <c r="F46" s="10">
        <v>25000</v>
      </c>
      <c r="G46" s="4">
        <v>15</v>
      </c>
      <c r="H46" s="5" t="s">
        <v>92</v>
      </c>
      <c r="I46" s="6" t="s">
        <v>92</v>
      </c>
      <c r="J46" s="3">
        <v>0</v>
      </c>
      <c r="K46" s="3">
        <f t="shared" si="0"/>
        <v>-16061.080000000031</v>
      </c>
      <c r="L46" s="3">
        <v>1</v>
      </c>
    </row>
    <row r="47" spans="2:12" ht="39.5" customHeight="1" thickBot="1" x14ac:dyDescent="0.25">
      <c r="B47" s="8" t="s">
        <v>157</v>
      </c>
      <c r="C47" s="9" t="s">
        <v>133</v>
      </c>
      <c r="D47" s="11" t="s">
        <v>134</v>
      </c>
      <c r="E47" s="12" t="s">
        <v>135</v>
      </c>
      <c r="F47" s="10">
        <v>30000</v>
      </c>
      <c r="G47" s="4">
        <v>15</v>
      </c>
      <c r="H47" s="5" t="s">
        <v>92</v>
      </c>
      <c r="I47" s="6" t="s">
        <v>92</v>
      </c>
      <c r="J47" s="3">
        <v>0</v>
      </c>
      <c r="K47" s="3">
        <f t="shared" si="0"/>
        <v>-16061.080000000031</v>
      </c>
      <c r="L47" s="3">
        <v>2</v>
      </c>
    </row>
    <row r="48" spans="2:12" ht="39.5" customHeight="1" thickBot="1" x14ac:dyDescent="0.25">
      <c r="B48" s="8" t="s">
        <v>157</v>
      </c>
      <c r="C48" s="9" t="s">
        <v>136</v>
      </c>
      <c r="D48" s="11" t="s">
        <v>137</v>
      </c>
      <c r="E48" s="12" t="s">
        <v>138</v>
      </c>
      <c r="F48" s="10">
        <v>30000</v>
      </c>
      <c r="G48" s="4">
        <v>15</v>
      </c>
      <c r="H48" s="5" t="s">
        <v>92</v>
      </c>
      <c r="I48" s="6" t="s">
        <v>92</v>
      </c>
      <c r="J48" s="3">
        <v>0</v>
      </c>
      <c r="K48" s="3">
        <f t="shared" si="0"/>
        <v>-16061.080000000031</v>
      </c>
      <c r="L48" s="3">
        <v>2</v>
      </c>
    </row>
    <row r="49" spans="2:12" ht="39.5" customHeight="1" thickBot="1" x14ac:dyDescent="0.25">
      <c r="B49" s="8" t="s">
        <v>157</v>
      </c>
      <c r="C49" s="9" t="s">
        <v>139</v>
      </c>
      <c r="D49" s="11" t="s">
        <v>140</v>
      </c>
      <c r="E49" s="12" t="s">
        <v>141</v>
      </c>
      <c r="F49" s="10">
        <v>30000</v>
      </c>
      <c r="G49" s="4">
        <v>15</v>
      </c>
      <c r="H49" s="5" t="s">
        <v>92</v>
      </c>
      <c r="I49" s="6" t="s">
        <v>92</v>
      </c>
      <c r="J49" s="3">
        <v>0</v>
      </c>
      <c r="K49" s="3">
        <f t="shared" si="0"/>
        <v>-16061.080000000031</v>
      </c>
      <c r="L49" s="3">
        <v>2</v>
      </c>
    </row>
    <row r="50" spans="2:12" ht="39.5" customHeight="1" thickBot="1" x14ac:dyDescent="0.25">
      <c r="B50" s="8" t="s">
        <v>157</v>
      </c>
      <c r="C50" s="9" t="s">
        <v>142</v>
      </c>
      <c r="D50" s="11" t="s">
        <v>143</v>
      </c>
      <c r="E50" s="12" t="s">
        <v>144</v>
      </c>
      <c r="F50" s="10">
        <v>30000</v>
      </c>
      <c r="G50" s="4">
        <v>15</v>
      </c>
      <c r="H50" s="5" t="s">
        <v>92</v>
      </c>
      <c r="I50" s="6" t="s">
        <v>92</v>
      </c>
      <c r="J50" s="3">
        <v>0</v>
      </c>
      <c r="K50" s="3">
        <f t="shared" si="0"/>
        <v>-16061.080000000031</v>
      </c>
      <c r="L50" s="3">
        <v>2</v>
      </c>
    </row>
    <row r="51" spans="2:12" ht="39.5" customHeight="1" thickBot="1" x14ac:dyDescent="0.25">
      <c r="B51" s="8" t="s">
        <v>157</v>
      </c>
      <c r="C51" s="9" t="s">
        <v>145</v>
      </c>
      <c r="D51" s="11" t="s">
        <v>146</v>
      </c>
      <c r="E51" s="12" t="s">
        <v>147</v>
      </c>
      <c r="F51" s="10">
        <v>28500</v>
      </c>
      <c r="G51" s="4">
        <v>14</v>
      </c>
      <c r="H51" s="5" t="s">
        <v>92</v>
      </c>
      <c r="I51" s="6" t="s">
        <v>92</v>
      </c>
      <c r="J51" s="3">
        <v>0</v>
      </c>
      <c r="K51" s="3">
        <f t="shared" si="0"/>
        <v>-16061.080000000031</v>
      </c>
      <c r="L51" s="3">
        <v>1</v>
      </c>
    </row>
    <row r="52" spans="2:12" ht="39.5" customHeight="1" thickBot="1" x14ac:dyDescent="0.25">
      <c r="B52" s="8" t="s">
        <v>157</v>
      </c>
      <c r="C52" s="9" t="s">
        <v>148</v>
      </c>
      <c r="D52" s="11" t="s">
        <v>149</v>
      </c>
      <c r="E52" s="12" t="s">
        <v>150</v>
      </c>
      <c r="F52" s="10">
        <v>30000</v>
      </c>
      <c r="G52" s="4">
        <v>14</v>
      </c>
      <c r="H52" s="5" t="s">
        <v>92</v>
      </c>
      <c r="I52" s="6" t="s">
        <v>92</v>
      </c>
      <c r="J52" s="3">
        <v>0</v>
      </c>
      <c r="K52" s="3">
        <f t="shared" si="0"/>
        <v>-16061.080000000031</v>
      </c>
      <c r="L52" s="3">
        <v>2</v>
      </c>
    </row>
    <row r="53" spans="2:12" ht="39.5" customHeight="1" thickBot="1" x14ac:dyDescent="0.25">
      <c r="B53" s="8" t="s">
        <v>157</v>
      </c>
      <c r="C53" s="9" t="s">
        <v>151</v>
      </c>
      <c r="D53" s="11" t="s">
        <v>152</v>
      </c>
      <c r="E53" s="12" t="s">
        <v>153</v>
      </c>
      <c r="F53" s="10">
        <v>30000</v>
      </c>
      <c r="G53" s="4">
        <v>13</v>
      </c>
      <c r="H53" s="5" t="s">
        <v>92</v>
      </c>
      <c r="I53" s="6" t="s">
        <v>92</v>
      </c>
      <c r="J53" s="3">
        <v>0</v>
      </c>
      <c r="K53" s="3">
        <f t="shared" si="0"/>
        <v>-16061.080000000031</v>
      </c>
      <c r="L53" s="3">
        <v>3</v>
      </c>
    </row>
    <row r="54" spans="2:12" ht="39.5" customHeight="1" thickBot="1" x14ac:dyDescent="0.25">
      <c r="B54" s="8" t="s">
        <v>157</v>
      </c>
      <c r="C54" s="9" t="s">
        <v>154</v>
      </c>
      <c r="D54" s="11" t="s">
        <v>155</v>
      </c>
      <c r="E54" s="12" t="s">
        <v>156</v>
      </c>
      <c r="F54" s="10">
        <v>30000</v>
      </c>
      <c r="G54" s="4">
        <v>13</v>
      </c>
      <c r="H54" s="5" t="s">
        <v>92</v>
      </c>
      <c r="I54" s="6" t="s">
        <v>92</v>
      </c>
      <c r="J54" s="3">
        <v>0</v>
      </c>
      <c r="K54" s="3">
        <f t="shared" si="0"/>
        <v>-16061.080000000031</v>
      </c>
      <c r="L54" s="3">
        <v>4</v>
      </c>
    </row>
  </sheetData>
  <mergeCells count="1">
    <mergeCell ref="B2:L2"/>
  </mergeCells>
  <phoneticPr fontId="5" type="noConversion"/>
  <conditionalFormatting sqref="G4:G54">
    <cfRule type="colorScale" priority="316">
      <colorScale>
        <cfvo type="num" val="14"/>
        <cfvo type="num" val="15"/>
        <color rgb="FFFF7128"/>
        <color theme="9"/>
      </colorScale>
    </cfRule>
  </conditionalFormatting>
  <conditionalFormatting sqref="H4:H54">
    <cfRule type="colorScale" priority="325">
      <colorScale>
        <cfvo type="num" val="0"/>
        <cfvo type="percentile" val="50"/>
        <cfvo type="num" val="5"/>
        <color rgb="FFFF7128"/>
        <color rgb="FFFFEB84"/>
        <color rgb="FF63BE7B"/>
      </colorScale>
    </cfRule>
  </conditionalFormatting>
  <conditionalFormatting sqref="I4:I54">
    <cfRule type="colorScale" priority="324">
      <colorScale>
        <cfvo type="num" val="0"/>
        <cfvo type="percentile" val="50"/>
        <cfvo type="num" val="5"/>
        <color rgb="FFFF7128"/>
        <color rgb="FFFFEB84"/>
        <color rgb="FF63BE7B"/>
      </colorScale>
    </cfRule>
  </conditionalFormatting>
  <conditionalFormatting sqref="L4:L54">
    <cfRule type="colorScale" priority="318">
      <colorScale>
        <cfvo type="min"/>
        <cfvo type="percentile" val="50"/>
        <cfvo type="max"/>
        <color rgb="FF63BE7B"/>
        <color rgb="FFFFEB84"/>
        <color rgb="FFFF7128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Koondtabel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Reelika Luhtaru</cp:lastModifiedBy>
  <cp:revision/>
  <dcterms:created xsi:type="dcterms:W3CDTF">2022-05-16T19:39:42Z</dcterms:created>
  <dcterms:modified xsi:type="dcterms:W3CDTF">2026-04-29T13:38:09Z</dcterms:modified>
  <cp:category/>
  <cp:contentStatus/>
</cp:coreProperties>
</file>